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Education Information System\Early Years and FEEE\FEEE2-3-4\2025 Summer\PAF\"/>
    </mc:Choice>
  </mc:AlternateContent>
  <xr:revisionPtr revIDLastSave="0" documentId="8_{861BA1F8-F213-4893-8E3D-A37E54913E51}" xr6:coauthVersionLast="47" xr6:coauthVersionMax="47" xr10:uidLastSave="{00000000-0000-0000-0000-000000000000}"/>
  <bookViews>
    <workbookView xWindow="-110" yWindow="-110" windowWidth="19420" windowHeight="11500" activeTab="2" xr2:uid="{6BE68968-EED6-40FB-8699-72289E8B5BFD}"/>
  </bookViews>
  <sheets>
    <sheet name="Instructions" sheetId="8" r:id="rId1"/>
    <sheet name="Stretched Offer Calculator" sheetId="3" r:id="rId2"/>
    <sheet name="Stretched Offer" sheetId="5" r:id="rId3"/>
  </sheets>
  <definedNames>
    <definedName name="_xlnm.Print_Area" localSheetId="0">Instructions!$A$1:$J$44</definedName>
    <definedName name="_xlnm.Print_Area" localSheetId="2">'Stretched Offer'!$A$1:$K$29</definedName>
    <definedName name="_xlnm.Print_Area" localSheetId="1">'Stretched Offer Calculator'!$A$1:$K$33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B29" i="3"/>
  <c r="A29" i="3"/>
  <c r="D18" i="5"/>
  <c r="D17" i="5"/>
  <c r="D16" i="5"/>
  <c r="F11" i="3"/>
  <c r="E11" i="5"/>
  <c r="E10" i="5"/>
  <c r="E8" i="5"/>
  <c r="D26" i="3"/>
  <c r="E25" i="3" s="1"/>
  <c r="F25" i="3" s="1"/>
  <c r="C30" i="3" s="1"/>
  <c r="C25" i="3"/>
  <c r="C24" i="3"/>
  <c r="C23" i="3"/>
  <c r="C26" i="3" l="1"/>
  <c r="E23" i="3"/>
  <c r="F23" i="3" s="1"/>
  <c r="A30" i="3" s="1"/>
  <c r="E24" i="3"/>
  <c r="F24" i="3" s="1"/>
  <c r="B30" i="3" s="1"/>
  <c r="C11" i="3" l="1"/>
  <c r="C10" i="3"/>
  <c r="C9" i="3"/>
  <c r="F10" i="3"/>
  <c r="D15" i="3" s="1"/>
  <c r="I17" i="5" s="1"/>
  <c r="D16" i="3"/>
  <c r="F9" i="3"/>
  <c r="D14" i="3" s="1"/>
  <c r="E14" i="3" s="1"/>
  <c r="A31" i="3" s="1"/>
  <c r="J16" i="5" s="1"/>
  <c r="E16" i="3" l="1"/>
  <c r="C31" i="3" s="1"/>
  <c r="J18" i="5" s="1"/>
  <c r="I18" i="5"/>
  <c r="I16" i="5"/>
  <c r="E15" i="3"/>
  <c r="B31" i="3" s="1"/>
  <c r="J17" i="5" s="1"/>
  <c r="F16" i="3"/>
  <c r="F15" i="3"/>
  <c r="F14" i="3"/>
</calcChain>
</file>

<file path=xl/sharedStrings.xml><?xml version="1.0" encoding="utf-8"?>
<sst xmlns="http://schemas.openxmlformats.org/spreadsheetml/2006/main" count="109" uniqueCount="57">
  <si>
    <t>Term</t>
  </si>
  <si>
    <t>Weeks Attending</t>
  </si>
  <si>
    <t>Hours per Week Attending</t>
  </si>
  <si>
    <t>Total Hours per Term</t>
  </si>
  <si>
    <t>Headcount Weeks</t>
  </si>
  <si>
    <t>Headcount Hours</t>
  </si>
  <si>
    <t>Maximum Hours Available</t>
  </si>
  <si>
    <t>Chargeable Hours per Term</t>
  </si>
  <si>
    <t>Please print/save this page and provide a copy to the parent as confirmation of what funding is required to cover the stretched offer.</t>
  </si>
  <si>
    <t>Stretched Offer</t>
  </si>
  <si>
    <t>Provider Name:</t>
  </si>
  <si>
    <t>Child Name:</t>
  </si>
  <si>
    <t>Child Date of Birth:</t>
  </si>
  <si>
    <t>Summer</t>
  </si>
  <si>
    <t>Autumn</t>
  </si>
  <si>
    <t>Spring</t>
  </si>
  <si>
    <t>Attendance Hours</t>
  </si>
  <si>
    <t>Weeks</t>
  </si>
  <si>
    <t>Hours</t>
  </si>
  <si>
    <t>Remaining Hours</t>
  </si>
  <si>
    <t xml:space="preserve">Declaration: </t>
  </si>
  <si>
    <t>Name (PRINT):</t>
  </si>
  <si>
    <t>Date:</t>
  </si>
  <si>
    <t>Signed (add email address if returned by email):</t>
  </si>
  <si>
    <t>Childcare Provider Name:</t>
  </si>
  <si>
    <t>Child's Name</t>
  </si>
  <si>
    <t>Child's Date of Birth:</t>
  </si>
  <si>
    <t>Weeks Open per Year:</t>
  </si>
  <si>
    <t>Hours Attending Per Week:</t>
  </si>
  <si>
    <t>Total</t>
  </si>
  <si>
    <t>Stretch Annually</t>
  </si>
  <si>
    <t>Stretched Termly</t>
  </si>
  <si>
    <t>Hours attending per week:</t>
  </si>
  <si>
    <t>15 or 30 Hours Entitlement:</t>
  </si>
  <si>
    <t>Remaining FEEE Hours per Week</t>
  </si>
  <si>
    <r>
      <rPr>
        <b/>
        <sz val="11"/>
        <color theme="1"/>
        <rFont val="Calibri"/>
        <family val="2"/>
        <scheme val="minor"/>
      </rPr>
      <t>IMPORTANT</t>
    </r>
    <r>
      <rPr>
        <sz val="11"/>
        <color theme="1"/>
        <rFont val="Calibri"/>
        <family val="2"/>
        <scheme val="minor"/>
      </rPr>
      <t xml:space="preserve">: Please complete only the Stretched Termly </t>
    </r>
    <r>
      <rPr>
        <b/>
        <sz val="11"/>
        <color theme="1"/>
        <rFont val="Calibri"/>
        <family val="2"/>
        <scheme val="minor"/>
      </rPr>
      <t>OR</t>
    </r>
    <r>
      <rPr>
        <sz val="11"/>
        <color theme="1"/>
        <rFont val="Calibri"/>
        <family val="2"/>
        <scheme val="minor"/>
      </rPr>
      <t xml:space="preserve"> Stretched Annually section of this form.</t>
    </r>
  </si>
  <si>
    <t>I agree that the Childcare Provider named may claim the Headcount Hours stated for my child, so that they can access FEEE hours in holiday periods.</t>
  </si>
  <si>
    <t>Once all details have been entered, the Stretched Offer worksheet will be populated. Please either print or save a copy of the Stretched Offer worksheet and send to the parent with the Parent Agreement Form.</t>
  </si>
  <si>
    <t>Based on 52 weeks per year</t>
  </si>
  <si>
    <t>Entitlement</t>
  </si>
  <si>
    <t>Attendance Weeks</t>
  </si>
  <si>
    <t>15 hours</t>
  </si>
  <si>
    <t>30 hours</t>
  </si>
  <si>
    <t>Based on 51 weeks per year (closed for Christmas)</t>
  </si>
  <si>
    <t>Based on 49 weeks per year (closed for Christmas &amp; Easter)</t>
  </si>
  <si>
    <t>Please use this calculator to determine how many weeks/hours should be claimed on the Headcount if you are stretching the funding. This calculator will determine how many hours per week are remaining if the family wish to claim at a second Provider.</t>
  </si>
  <si>
    <t>Instructions and Examples</t>
  </si>
  <si>
    <r>
      <rPr>
        <b/>
        <sz val="11"/>
        <color theme="1"/>
        <rFont val="Calibri"/>
        <family val="2"/>
        <scheme val="minor"/>
      </rPr>
      <t>Step 1</t>
    </r>
    <r>
      <rPr>
        <sz val="11"/>
        <color theme="1"/>
        <rFont val="Calibri"/>
        <family val="2"/>
        <scheme val="minor"/>
      </rPr>
      <t>: Enter the Provider name, child's name and child's date of birth.</t>
    </r>
  </si>
  <si>
    <r>
      <rPr>
        <b/>
        <sz val="11"/>
        <color theme="1"/>
        <rFont val="Calibri"/>
        <family val="2"/>
        <scheme val="minor"/>
      </rPr>
      <t>Step 2</t>
    </r>
    <r>
      <rPr>
        <sz val="11"/>
        <color theme="1"/>
        <rFont val="Calibri"/>
        <family val="2"/>
        <scheme val="minor"/>
      </rPr>
      <t>: Select either 15 or 30 Hours from the dropdown, depending of the child's funding entitlement.</t>
    </r>
  </si>
  <si>
    <r>
      <t xml:space="preserve">You will now need to enter the child's attendance weeks and hours. Depending on how you stretch the funding please only complete the Stretched Termly </t>
    </r>
    <r>
      <rPr>
        <b/>
        <u/>
        <sz val="11"/>
        <color theme="1"/>
        <rFont val="Calibri"/>
        <family val="2"/>
        <scheme val="minor"/>
      </rPr>
      <t>OR</t>
    </r>
    <r>
      <rPr>
        <sz val="11"/>
        <color theme="1"/>
        <rFont val="Calibri"/>
        <family val="2"/>
        <scheme val="minor"/>
      </rPr>
      <t xml:space="preserve"> Stretched Annually section. </t>
    </r>
    <r>
      <rPr>
        <b/>
        <sz val="11"/>
        <color theme="1"/>
        <rFont val="Calibri"/>
        <family val="2"/>
        <scheme val="minor"/>
      </rPr>
      <t>IF YOU COMPLETE BOTH THE STRETCHED OFFER WORKSHEET WILL BE INCORRECT.</t>
    </r>
  </si>
  <si>
    <r>
      <rPr>
        <b/>
        <sz val="11"/>
        <color theme="1"/>
        <rFont val="Calibri"/>
        <family val="2"/>
        <scheme val="minor"/>
      </rPr>
      <t>Step 3 (STRETCHED TERMLY)</t>
    </r>
    <r>
      <rPr>
        <sz val="11"/>
        <color theme="1"/>
        <rFont val="Calibri"/>
        <family val="2"/>
        <scheme val="minor"/>
      </rPr>
      <t>: Enter the Weeks Attending for each term (or terms agreed with the parents) and the Hour Per Week Attending. If you wish to claim the full entitlement the following example weeks and hours can be used:</t>
    </r>
  </si>
  <si>
    <r>
      <rPr>
        <b/>
        <sz val="11"/>
        <color theme="1"/>
        <rFont val="Calibri"/>
        <family val="2"/>
        <scheme val="minor"/>
      </rPr>
      <t>Step 3 (STRETCHED ANNUALLY)</t>
    </r>
    <r>
      <rPr>
        <sz val="11"/>
        <color theme="1"/>
        <rFont val="Calibri"/>
        <family val="2"/>
        <scheme val="minor"/>
      </rPr>
      <t>: Enter the weeks your setting is open per year and attend the hours per week the child will be attending.</t>
    </r>
  </si>
  <si>
    <r>
      <rPr>
        <b/>
        <sz val="11"/>
        <color theme="1"/>
        <rFont val="Calibri"/>
        <family val="2"/>
        <scheme val="minor"/>
      </rPr>
      <t>Step 4</t>
    </r>
    <r>
      <rPr>
        <sz val="11"/>
        <color theme="1"/>
        <rFont val="Calibri"/>
        <family val="2"/>
        <scheme val="minor"/>
      </rPr>
      <t>: Review and print/save a copy of the Stretched Offer worksheet and send to the parent with the Parent Agreement Form.</t>
    </r>
  </si>
  <si>
    <t>To complete the Stretched Offer Calculator:</t>
  </si>
  <si>
    <t>Summer 2026/27</t>
  </si>
  <si>
    <t>Autumn 2026/27</t>
  </si>
  <si>
    <t>Spring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</si>
</sst>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
      <u/>
      <sz val="20"/>
      <color theme="1"/>
      <name val="Calibri"/>
      <family val="2"/>
      <scheme val="minor"/>
    </font>
    <font>
      <b/>
      <u/>
      <sz val="20"/>
      <color theme="1"/>
      <name val="Calibri"/>
      <family val="2"/>
      <scheme val="minor"/>
    </font>
    <font>
      <b/>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34">
    <xf numFmtId="0" fontId="0" fillId="0" borderId="0" xfId="0"/>
    <xf numFmtId="0" fontId="0" fillId="2" borderId="0" xfId="0" applyFill="1"/>
    <xf numFmtId="0" fontId="0" fillId="2" borderId="0" xfId="0" applyFill="1" applyProtection="1">
      <protection locked="0"/>
    </xf>
    <xf numFmtId="0" fontId="0" fillId="0" borderId="0" xfId="0" applyProtection="1">
      <protection locked="0"/>
    </xf>
    <xf numFmtId="0" fontId="0" fillId="3" borderId="26" xfId="0" applyFill="1" applyBorder="1" applyProtection="1">
      <protection locked="0"/>
    </xf>
    <xf numFmtId="0" fontId="0" fillId="8" borderId="0" xfId="0" applyFill="1"/>
    <xf numFmtId="0" fontId="0" fillId="0" borderId="0" xfId="0" applyAlignment="1">
      <alignment wrapText="1"/>
    </xf>
    <xf numFmtId="0" fontId="0" fillId="0" borderId="0" xfId="0" applyAlignment="1">
      <alignment horizontal="left" wrapText="1"/>
    </xf>
    <xf numFmtId="0" fontId="0" fillId="0" borderId="41" xfId="0" applyBorder="1"/>
    <xf numFmtId="0" fontId="0" fillId="0" borderId="11" xfId="0" applyBorder="1" applyProtection="1">
      <protection locked="0"/>
    </xf>
    <xf numFmtId="14" fontId="0" fillId="0" borderId="11" xfId="0" applyNumberFormat="1" applyBorder="1" applyProtection="1">
      <protection locked="0"/>
    </xf>
    <xf numFmtId="0" fontId="0" fillId="0" borderId="12"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0" borderId="17" xfId="0" applyBorder="1" applyProtection="1">
      <protection locked="0"/>
    </xf>
    <xf numFmtId="0" fontId="0" fillId="0" borderId="27" xfId="0" applyBorder="1" applyProtection="1">
      <protection locked="0"/>
    </xf>
    <xf numFmtId="0" fontId="0" fillId="0" borderId="11" xfId="0" applyBorder="1"/>
    <xf numFmtId="0" fontId="0" fillId="0" borderId="42" xfId="0" applyBorder="1" applyAlignment="1">
      <alignment horizontal="center" vertical="center" wrapText="1"/>
    </xf>
    <xf numFmtId="0" fontId="0" fillId="0" borderId="45" xfId="0" applyBorder="1" applyAlignment="1">
      <alignment horizontal="center" vertical="top" wrapText="1"/>
    </xf>
    <xf numFmtId="0" fontId="0" fillId="0" borderId="43" xfId="0" applyBorder="1"/>
    <xf numFmtId="0" fontId="0" fillId="0" borderId="14" xfId="0" applyBorder="1"/>
    <xf numFmtId="0" fontId="0" fillId="0" borderId="44" xfId="0" applyBorder="1"/>
    <xf numFmtId="0" fontId="0" fillId="0" borderId="16" xfId="0" applyBorder="1"/>
    <xf numFmtId="0" fontId="0" fillId="0" borderId="13" xfId="0" applyBorder="1" applyAlignment="1">
      <alignment horizontal="center" vertical="top" wrapText="1"/>
    </xf>
    <xf numFmtId="0" fontId="0" fillId="0" borderId="15" xfId="0" applyBorder="1"/>
    <xf numFmtId="0" fontId="0" fillId="0" borderId="18" xfId="0" applyBorder="1"/>
    <xf numFmtId="0" fontId="0" fillId="0" borderId="42" xfId="0" applyBorder="1"/>
    <xf numFmtId="0" fontId="0" fillId="0" borderId="12" xfId="0" applyBorder="1" applyAlignment="1">
      <alignment horizontal="center" vertical="top" wrapText="1"/>
    </xf>
    <xf numFmtId="2" fontId="0" fillId="0" borderId="11" xfId="0" applyNumberFormat="1" applyBorder="1"/>
    <xf numFmtId="2" fontId="0" fillId="0" borderId="17" xfId="0" applyNumberFormat="1" applyBorder="1"/>
    <xf numFmtId="2" fontId="0" fillId="0" borderId="15" xfId="0" applyNumberFormat="1" applyBorder="1"/>
    <xf numFmtId="0" fontId="0" fillId="0" borderId="17" xfId="0" applyBorder="1"/>
    <xf numFmtId="2" fontId="0" fillId="0" borderId="18" xfId="0" applyNumberFormat="1" applyBorder="1"/>
    <xf numFmtId="0" fontId="0" fillId="0" borderId="46" xfId="0" applyBorder="1"/>
    <xf numFmtId="0" fontId="0" fillId="0" borderId="47" xfId="0" applyBorder="1"/>
    <xf numFmtId="0" fontId="0" fillId="7" borderId="0" xfId="0" applyFill="1"/>
    <xf numFmtId="0" fontId="0" fillId="0" borderId="0" xfId="0" applyAlignment="1">
      <alignment horizontal="left"/>
    </xf>
    <xf numFmtId="0" fontId="0" fillId="5" borderId="14" xfId="0" applyFill="1" applyBorder="1"/>
    <xf numFmtId="0" fontId="0" fillId="6" borderId="11" xfId="0" applyFill="1" applyBorder="1"/>
    <xf numFmtId="2" fontId="0" fillId="6" borderId="11" xfId="0" applyNumberFormat="1" applyFill="1" applyBorder="1"/>
    <xf numFmtId="2" fontId="0" fillId="6" borderId="15" xfId="0" applyNumberFormat="1" applyFill="1" applyBorder="1"/>
    <xf numFmtId="0" fontId="0" fillId="5" borderId="16" xfId="0" applyFill="1" applyBorder="1"/>
    <xf numFmtId="0" fontId="0" fillId="6" borderId="17" xfId="0" applyFill="1" applyBorder="1"/>
    <xf numFmtId="2" fontId="0" fillId="6" borderId="17" xfId="0" applyNumberFormat="1" applyFill="1" applyBorder="1"/>
    <xf numFmtId="2" fontId="0" fillId="6" borderId="18" xfId="0" applyNumberFormat="1" applyFill="1" applyBorder="1"/>
    <xf numFmtId="0" fontId="0" fillId="5" borderId="45" xfId="0" applyFill="1" applyBorder="1"/>
    <xf numFmtId="0" fontId="0" fillId="6" borderId="12" xfId="0" applyFill="1" applyBorder="1"/>
    <xf numFmtId="2" fontId="0" fillId="6" borderId="12" xfId="0" applyNumberFormat="1" applyFill="1" applyBorder="1"/>
    <xf numFmtId="2" fontId="0" fillId="6" borderId="13" xfId="0" applyNumberFormat="1" applyFill="1" applyBorder="1"/>
    <xf numFmtId="0" fontId="7" fillId="0" borderId="0" xfId="0" applyFont="1" applyProtection="1">
      <protection locked="0"/>
    </xf>
    <xf numFmtId="2" fontId="7" fillId="0" borderId="0" xfId="0" applyNumberFormat="1" applyFont="1" applyProtection="1">
      <protection locked="0"/>
    </xf>
    <xf numFmtId="0" fontId="0" fillId="0" borderId="0" xfId="0" applyAlignment="1">
      <alignment horizontal="left" wrapText="1"/>
    </xf>
    <xf numFmtId="0" fontId="0" fillId="0" borderId="49" xfId="0" applyBorder="1" applyAlignment="1">
      <alignment horizontal="center"/>
    </xf>
    <xf numFmtId="0" fontId="0" fillId="0" borderId="48" xfId="0" applyBorder="1" applyAlignment="1">
      <alignment horizontal="center"/>
    </xf>
    <xf numFmtId="0" fontId="0" fillId="0" borderId="50" xfId="0" applyBorder="1" applyAlignment="1">
      <alignment horizontal="center"/>
    </xf>
    <xf numFmtId="0" fontId="0" fillId="0" borderId="12" xfId="0" applyBorder="1" applyAlignment="1">
      <alignment horizontal="center"/>
    </xf>
    <xf numFmtId="0" fontId="0" fillId="0" borderId="37" xfId="0" applyBorder="1" applyAlignment="1">
      <alignment horizontal="center"/>
    </xf>
    <xf numFmtId="0" fontId="0" fillId="0" borderId="17" xfId="0" applyBorder="1" applyAlignment="1">
      <alignment horizont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18" xfId="0" applyBorder="1" applyAlignment="1">
      <alignment horizontal="center"/>
    </xf>
    <xf numFmtId="0" fontId="2" fillId="0" borderId="0" xfId="0" applyFont="1" applyAlignment="1">
      <alignment horizontal="center" wrapText="1"/>
    </xf>
    <xf numFmtId="0" fontId="0" fillId="0" borderId="47" xfId="0" applyBorder="1" applyAlignment="1">
      <alignment horizontal="center"/>
    </xf>
    <xf numFmtId="0" fontId="0" fillId="0" borderId="13" xfId="0"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3" fillId="3" borderId="1" xfId="0" applyFont="1" applyFill="1" applyBorder="1" applyAlignment="1" applyProtection="1">
      <alignment horizontal="center" vertical="center" textRotation="90" wrapText="1"/>
      <protection locked="0"/>
    </xf>
    <xf numFmtId="0" fontId="3" fillId="3" borderId="4" xfId="0" applyFont="1" applyFill="1" applyBorder="1" applyAlignment="1" applyProtection="1">
      <alignment horizontal="center" vertical="center" textRotation="90" wrapText="1"/>
      <protection locked="0"/>
    </xf>
    <xf numFmtId="0" fontId="3" fillId="3" borderId="30" xfId="0" applyFont="1" applyFill="1" applyBorder="1" applyAlignment="1" applyProtection="1">
      <alignment horizontal="center" vertical="center" textRotation="90" wrapText="1"/>
      <protection locked="0"/>
    </xf>
    <xf numFmtId="0" fontId="3" fillId="3" borderId="5" xfId="0" applyFont="1" applyFill="1" applyBorder="1" applyAlignment="1" applyProtection="1">
      <alignment horizontal="center" vertical="center" textRotation="90" wrapText="1"/>
      <protection locked="0"/>
    </xf>
    <xf numFmtId="0" fontId="0" fillId="0" borderId="0" xfId="0" applyAlignment="1" applyProtection="1">
      <alignment horizontal="center"/>
      <protection locked="0"/>
    </xf>
    <xf numFmtId="0" fontId="3" fillId="3" borderId="29" xfId="0" applyFont="1" applyFill="1" applyBorder="1" applyAlignment="1" applyProtection="1">
      <alignment horizontal="center" vertical="center" textRotation="90"/>
      <protection locked="0"/>
    </xf>
    <xf numFmtId="0" fontId="3" fillId="3" borderId="30" xfId="0" applyFont="1" applyFill="1" applyBorder="1" applyAlignment="1" applyProtection="1">
      <alignment horizontal="center" vertical="center" textRotation="90"/>
      <protection locked="0"/>
    </xf>
    <xf numFmtId="0" fontId="3" fillId="3" borderId="4"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textRotation="90"/>
      <protection locked="0"/>
    </xf>
    <xf numFmtId="0" fontId="0" fillId="0" borderId="6" xfId="0" applyBorder="1" applyAlignment="1" applyProtection="1">
      <alignment horizontal="left"/>
      <protection locked="0"/>
    </xf>
    <xf numFmtId="0" fontId="0" fillId="0" borderId="0" xfId="0" applyAlignment="1" applyProtection="1">
      <alignment horizontal="left"/>
      <protection locked="0"/>
    </xf>
    <xf numFmtId="0" fontId="0" fillId="0" borderId="35" xfId="0" applyBorder="1" applyAlignment="1">
      <alignment horizontal="center"/>
    </xf>
    <xf numFmtId="0" fontId="0" fillId="0" borderId="27"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7" xfId="0" applyBorder="1" applyAlignment="1" applyProtection="1">
      <alignment horizontal="center"/>
      <protection locked="0"/>
    </xf>
    <xf numFmtId="0" fontId="0" fillId="3" borderId="26" xfId="0" applyFill="1" applyBorder="1" applyAlignment="1" applyProtection="1">
      <alignment horizontal="left" wrapText="1"/>
      <protection locked="0"/>
    </xf>
    <xf numFmtId="0" fontId="0" fillId="3" borderId="27" xfId="0" applyFill="1" applyBorder="1" applyAlignment="1" applyProtection="1">
      <alignment horizontal="left" wrapText="1"/>
      <protection locked="0"/>
    </xf>
    <xf numFmtId="0" fontId="0" fillId="0" borderId="0" xfId="0" applyAlignment="1" applyProtection="1">
      <alignment horizontal="left" wrapText="1"/>
      <protection locked="0"/>
    </xf>
    <xf numFmtId="0" fontId="0" fillId="5" borderId="3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1" xfId="0" applyFill="1" applyBorder="1" applyAlignment="1">
      <alignment horizontal="center"/>
    </xf>
    <xf numFmtId="0" fontId="0" fillId="5" borderId="33" xfId="0" applyFill="1" applyBorder="1" applyAlignment="1">
      <alignment horizontal="center"/>
    </xf>
    <xf numFmtId="0" fontId="0" fillId="5" borderId="34" xfId="0" applyFill="1" applyBorder="1" applyAlignment="1">
      <alignment horizontal="center"/>
    </xf>
    <xf numFmtId="0" fontId="0" fillId="5" borderId="25" xfId="0" applyFill="1" applyBorder="1" applyAlignment="1">
      <alignment horizontal="center"/>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3" borderId="26" xfId="0" applyFill="1" applyBorder="1" applyAlignment="1" applyProtection="1">
      <alignment horizontal="left"/>
      <protection locked="0"/>
    </xf>
    <xf numFmtId="0" fontId="0" fillId="3" borderId="27" xfId="0" applyFill="1" applyBorder="1" applyAlignment="1" applyProtection="1">
      <alignment horizontal="left"/>
      <protection locked="0"/>
    </xf>
    <xf numFmtId="14" fontId="0" fillId="6" borderId="6" xfId="0" applyNumberFormat="1"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5" borderId="12" xfId="0" applyFill="1" applyBorder="1" applyAlignment="1">
      <alignment horizontal="center" vertical="center"/>
    </xf>
    <xf numFmtId="0" fontId="0" fillId="5" borderId="53" xfId="0" applyFill="1" applyBorder="1" applyAlignment="1">
      <alignment horizontal="center" vertical="center"/>
    </xf>
    <xf numFmtId="0" fontId="0" fillId="5" borderId="13" xfId="0" applyFill="1" applyBorder="1" applyAlignment="1">
      <alignment horizontal="center" vertical="center" wrapText="1"/>
    </xf>
    <xf numFmtId="0" fontId="0" fillId="5" borderId="51" xfId="0" applyFill="1" applyBorder="1" applyAlignment="1">
      <alignment horizontal="center" vertical="center" wrapText="1"/>
    </xf>
    <xf numFmtId="0" fontId="0" fillId="5" borderId="19" xfId="0" applyFill="1" applyBorder="1" applyAlignment="1">
      <alignment horizontal="center" vertical="center"/>
    </xf>
    <xf numFmtId="0" fontId="0" fillId="5" borderId="52" xfId="0" applyFill="1" applyBorder="1" applyAlignment="1">
      <alignment horizontal="center" vertic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0" fillId="5" borderId="8" xfId="0" applyFill="1" applyBorder="1" applyAlignment="1">
      <alignment horizontal="left"/>
    </xf>
    <xf numFmtId="0" fontId="0" fillId="5" borderId="10" xfId="0" applyFill="1" applyBorder="1" applyAlignment="1">
      <alignment horizontal="left"/>
    </xf>
    <xf numFmtId="0" fontId="0" fillId="5" borderId="5" xfId="0" applyFill="1" applyBorder="1" applyAlignment="1">
      <alignment horizontal="left"/>
    </xf>
    <xf numFmtId="0" fontId="0" fillId="5" borderId="7" xfId="0" applyFill="1" applyBorder="1" applyAlignment="1">
      <alignment horizontal="left"/>
    </xf>
    <xf numFmtId="0" fontId="0" fillId="6"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cellXfs>
  <cellStyles count="1">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20</xdr:row>
          <xdr:rowOff>133350</xdr:rowOff>
        </xdr:from>
        <xdr:to>
          <xdr:col>9</xdr:col>
          <xdr:colOff>482600</xdr:colOff>
          <xdr:row>21</xdr:row>
          <xdr:rowOff>196850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95250</xdr:colOff>
      <xdr:row>0</xdr:row>
      <xdr:rowOff>78522</xdr:rowOff>
    </xdr:from>
    <xdr:to>
      <xdr:col>10</xdr:col>
      <xdr:colOff>393700</xdr:colOff>
      <xdr:row>4</xdr:row>
      <xdr:rowOff>99278</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8000" y="78522"/>
          <a:ext cx="1568450" cy="757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5C1C-0142-46FE-A3F3-223D801873BA}">
  <dimension ref="A1:J44"/>
  <sheetViews>
    <sheetView showGridLines="0" showRowColHeaders="0" topLeftCell="A12" zoomScale="120" zoomScaleNormal="120" zoomScaleSheetLayoutView="110" workbookViewId="0"/>
  </sheetViews>
  <sheetFormatPr defaultRowHeight="14.5" x14ac:dyDescent="0.35"/>
  <cols>
    <col min="1" max="16384" width="8.7265625" style="5"/>
  </cols>
  <sheetData>
    <row r="1" spans="1:10" ht="26" x14ac:dyDescent="0.6">
      <c r="A1"/>
      <c r="B1" s="64" t="s">
        <v>46</v>
      </c>
      <c r="C1" s="64"/>
      <c r="D1" s="64"/>
      <c r="E1" s="64"/>
      <c r="F1" s="64"/>
      <c r="G1" s="64"/>
      <c r="H1" s="64"/>
      <c r="I1" s="64"/>
      <c r="J1"/>
    </row>
    <row r="2" spans="1:10" ht="42.5" customHeight="1" x14ac:dyDescent="0.35">
      <c r="A2" s="50" t="s">
        <v>45</v>
      </c>
      <c r="B2" s="50"/>
      <c r="C2" s="50"/>
      <c r="D2" s="50"/>
      <c r="E2" s="50"/>
      <c r="F2" s="50"/>
      <c r="G2" s="50"/>
      <c r="H2" s="50"/>
      <c r="I2" s="50"/>
      <c r="J2" s="50"/>
    </row>
    <row r="3" spans="1:10" ht="4" customHeight="1" x14ac:dyDescent="0.35">
      <c r="A3" s="6"/>
      <c r="B3" s="6"/>
      <c r="C3" s="6"/>
      <c r="D3" s="6"/>
      <c r="E3" s="6"/>
      <c r="F3" s="6"/>
      <c r="G3" s="6"/>
      <c r="H3" s="6"/>
      <c r="I3" s="6"/>
      <c r="J3" s="6"/>
    </row>
    <row r="4" spans="1:10" ht="30.5" customHeight="1" x14ac:dyDescent="0.35">
      <c r="A4" s="50" t="s">
        <v>37</v>
      </c>
      <c r="B4" s="50"/>
      <c r="C4" s="50"/>
      <c r="D4" s="50"/>
      <c r="E4" s="50"/>
      <c r="F4" s="50"/>
      <c r="G4" s="50"/>
      <c r="H4" s="50"/>
      <c r="I4" s="50"/>
      <c r="J4" s="50"/>
    </row>
    <row r="5" spans="1:10" ht="4.5" customHeight="1" x14ac:dyDescent="0.35">
      <c r="A5" s="6"/>
      <c r="B5" s="6"/>
      <c r="C5" s="6"/>
      <c r="D5" s="6"/>
      <c r="E5" s="6"/>
      <c r="F5" s="6"/>
      <c r="G5" s="6"/>
      <c r="H5" s="6"/>
      <c r="I5" s="6"/>
      <c r="J5" s="6"/>
    </row>
    <row r="6" spans="1:10" x14ac:dyDescent="0.35">
      <c r="A6" s="50" t="s">
        <v>53</v>
      </c>
      <c r="B6" s="50"/>
      <c r="C6" s="50"/>
      <c r="D6" s="50"/>
      <c r="E6" s="50"/>
      <c r="F6" s="50"/>
      <c r="G6" s="50"/>
      <c r="H6" s="50"/>
      <c r="I6" s="50"/>
      <c r="J6" s="50"/>
    </row>
    <row r="7" spans="1:10" x14ac:dyDescent="0.35">
      <c r="A7" s="50" t="s">
        <v>47</v>
      </c>
      <c r="B7" s="50"/>
      <c r="C7" s="50"/>
      <c r="D7" s="50"/>
      <c r="E7" s="50"/>
      <c r="F7" s="50"/>
      <c r="G7" s="50"/>
      <c r="H7" s="50"/>
      <c r="I7" s="50"/>
      <c r="J7" s="50"/>
    </row>
    <row r="8" spans="1:10" x14ac:dyDescent="0.35">
      <c r="A8" s="50" t="s">
        <v>48</v>
      </c>
      <c r="B8" s="50"/>
      <c r="C8" s="50"/>
      <c r="D8" s="50"/>
      <c r="E8" s="50"/>
      <c r="F8" s="50"/>
      <c r="G8" s="50"/>
      <c r="H8" s="50"/>
      <c r="I8" s="50"/>
      <c r="J8" s="50"/>
    </row>
    <row r="9" spans="1:10" ht="4.5" customHeight="1" x14ac:dyDescent="0.35">
      <c r="A9" s="6"/>
      <c r="B9" s="6"/>
      <c r="C9" s="6"/>
      <c r="D9" s="6"/>
      <c r="E9" s="6"/>
      <c r="F9" s="6"/>
      <c r="G9" s="6"/>
      <c r="H9" s="6"/>
      <c r="I9" s="6"/>
      <c r="J9" s="6"/>
    </row>
    <row r="10" spans="1:10" ht="30.5" customHeight="1" x14ac:dyDescent="0.35">
      <c r="A10" s="50" t="s">
        <v>49</v>
      </c>
      <c r="B10" s="50"/>
      <c r="C10" s="50"/>
      <c r="D10" s="50"/>
      <c r="E10" s="50"/>
      <c r="F10" s="50"/>
      <c r="G10" s="50"/>
      <c r="H10" s="50"/>
      <c r="I10" s="50"/>
      <c r="J10" s="50"/>
    </row>
    <row r="11" spans="1:10" ht="4.5" customHeight="1" x14ac:dyDescent="0.35">
      <c r="A11" s="6"/>
      <c r="B11" s="6"/>
      <c r="C11" s="6"/>
      <c r="D11" s="6"/>
      <c r="E11" s="6"/>
      <c r="F11" s="6"/>
      <c r="G11" s="6"/>
      <c r="H11" s="6"/>
      <c r="I11" s="6"/>
      <c r="J11" s="6"/>
    </row>
    <row r="12" spans="1:10" ht="44.5" customHeight="1" x14ac:dyDescent="0.35">
      <c r="A12" s="50" t="s">
        <v>50</v>
      </c>
      <c r="B12" s="50"/>
      <c r="C12" s="50"/>
      <c r="D12" s="50"/>
      <c r="E12" s="50"/>
      <c r="F12" s="50"/>
      <c r="G12" s="50"/>
      <c r="H12" s="50"/>
      <c r="I12" s="50"/>
      <c r="J12" s="50"/>
    </row>
    <row r="13" spans="1:10" ht="10.5" customHeight="1" x14ac:dyDescent="0.35">
      <c r="A13" s="7"/>
      <c r="B13" s="7"/>
      <c r="C13" s="7"/>
      <c r="D13" s="7"/>
      <c r="E13" s="7"/>
      <c r="F13" s="7"/>
      <c r="G13" s="7"/>
      <c r="H13" s="7"/>
      <c r="I13" s="7"/>
      <c r="J13" s="7"/>
    </row>
    <row r="14" spans="1:10" ht="18" customHeight="1" thickBot="1" x14ac:dyDescent="0.4">
      <c r="A14" s="60" t="s">
        <v>38</v>
      </c>
      <c r="B14" s="60"/>
      <c r="C14" s="60"/>
      <c r="D14" s="60"/>
      <c r="E14" s="60"/>
      <c r="F14" s="60"/>
      <c r="G14" s="60"/>
      <c r="H14" s="7"/>
      <c r="I14" s="7"/>
      <c r="J14" s="7"/>
    </row>
    <row r="15" spans="1:10" ht="15" thickBot="1" x14ac:dyDescent="0.4">
      <c r="A15" s="8" t="s">
        <v>0</v>
      </c>
      <c r="B15" s="51" t="s">
        <v>39</v>
      </c>
      <c r="C15" s="52"/>
      <c r="D15" s="52" t="s">
        <v>40</v>
      </c>
      <c r="E15" s="52"/>
      <c r="F15" s="52" t="s">
        <v>16</v>
      </c>
      <c r="G15" s="61"/>
      <c r="H15"/>
      <c r="I15"/>
      <c r="J15"/>
    </row>
    <row r="16" spans="1:10" x14ac:dyDescent="0.35">
      <c r="A16" s="57" t="s">
        <v>13</v>
      </c>
      <c r="B16" s="53" t="s">
        <v>41</v>
      </c>
      <c r="C16" s="54"/>
      <c r="D16" s="54">
        <v>22</v>
      </c>
      <c r="E16" s="54"/>
      <c r="F16" s="54">
        <v>8.86</v>
      </c>
      <c r="G16" s="62"/>
      <c r="H16"/>
      <c r="I16"/>
      <c r="J16"/>
    </row>
    <row r="17" spans="1:10" ht="15" thickBot="1" x14ac:dyDescent="0.4">
      <c r="A17" s="58"/>
      <c r="B17" s="55" t="s">
        <v>42</v>
      </c>
      <c r="C17" s="56"/>
      <c r="D17" s="56">
        <v>22</v>
      </c>
      <c r="E17" s="56"/>
      <c r="F17" s="56">
        <v>17.72</v>
      </c>
      <c r="G17" s="59"/>
      <c r="H17"/>
      <c r="I17"/>
      <c r="J17"/>
    </row>
    <row r="18" spans="1:10" x14ac:dyDescent="0.35">
      <c r="A18" s="57" t="s">
        <v>14</v>
      </c>
      <c r="B18" s="53" t="s">
        <v>41</v>
      </c>
      <c r="C18" s="54"/>
      <c r="D18" s="54">
        <v>17</v>
      </c>
      <c r="E18" s="54"/>
      <c r="F18" s="54">
        <v>12.35</v>
      </c>
      <c r="G18" s="62"/>
      <c r="H18"/>
      <c r="I18"/>
      <c r="J18"/>
    </row>
    <row r="19" spans="1:10" ht="15" thickBot="1" x14ac:dyDescent="0.4">
      <c r="A19" s="58"/>
      <c r="B19" s="55" t="s">
        <v>42</v>
      </c>
      <c r="C19" s="56"/>
      <c r="D19" s="56">
        <v>17</v>
      </c>
      <c r="E19" s="56"/>
      <c r="F19" s="56">
        <v>24.7</v>
      </c>
      <c r="G19" s="59"/>
      <c r="H19"/>
      <c r="I19"/>
      <c r="J19"/>
    </row>
    <row r="20" spans="1:10" x14ac:dyDescent="0.35">
      <c r="A20" s="57" t="s">
        <v>15</v>
      </c>
      <c r="B20" s="53" t="s">
        <v>41</v>
      </c>
      <c r="C20" s="54"/>
      <c r="D20" s="54">
        <v>13</v>
      </c>
      <c r="E20" s="54"/>
      <c r="F20" s="54">
        <v>12.69</v>
      </c>
      <c r="G20" s="62"/>
      <c r="H20"/>
      <c r="I20"/>
      <c r="J20"/>
    </row>
    <row r="21" spans="1:10" ht="15" thickBot="1" x14ac:dyDescent="0.4">
      <c r="A21" s="58"/>
      <c r="B21" s="55" t="s">
        <v>42</v>
      </c>
      <c r="C21" s="56"/>
      <c r="D21" s="56">
        <v>13</v>
      </c>
      <c r="E21" s="56"/>
      <c r="F21" s="56">
        <v>25.38</v>
      </c>
      <c r="G21" s="59"/>
      <c r="H21"/>
      <c r="I21"/>
      <c r="J21"/>
    </row>
    <row r="22" spans="1:10" x14ac:dyDescent="0.35">
      <c r="A22"/>
      <c r="B22"/>
      <c r="C22"/>
      <c r="D22"/>
      <c r="E22"/>
      <c r="F22"/>
      <c r="G22"/>
      <c r="H22"/>
      <c r="I22"/>
      <c r="J22"/>
    </row>
    <row r="23" spans="1:10" ht="15" thickBot="1" x14ac:dyDescent="0.4">
      <c r="A23" s="63" t="s">
        <v>43</v>
      </c>
      <c r="B23" s="63"/>
      <c r="C23" s="63"/>
      <c r="D23" s="63"/>
      <c r="E23" s="63"/>
      <c r="F23" s="63"/>
      <c r="G23" s="63"/>
      <c r="H23"/>
      <c r="I23"/>
      <c r="J23"/>
    </row>
    <row r="24" spans="1:10" ht="15" thickBot="1" x14ac:dyDescent="0.4">
      <c r="A24" s="8" t="s">
        <v>0</v>
      </c>
      <c r="B24" s="51" t="s">
        <v>39</v>
      </c>
      <c r="C24" s="52"/>
      <c r="D24" s="52" t="s">
        <v>40</v>
      </c>
      <c r="E24" s="52"/>
      <c r="F24" s="52" t="s">
        <v>16</v>
      </c>
      <c r="G24" s="61"/>
      <c r="H24"/>
      <c r="I24"/>
      <c r="J24"/>
    </row>
    <row r="25" spans="1:10" x14ac:dyDescent="0.35">
      <c r="A25" s="57" t="s">
        <v>13</v>
      </c>
      <c r="B25" s="53" t="s">
        <v>41</v>
      </c>
      <c r="C25" s="54"/>
      <c r="D25" s="54">
        <v>22</v>
      </c>
      <c r="E25" s="54"/>
      <c r="F25" s="54">
        <v>8.86</v>
      </c>
      <c r="G25" s="62"/>
      <c r="H25"/>
      <c r="I25"/>
      <c r="J25"/>
    </row>
    <row r="26" spans="1:10" ht="15" thickBot="1" x14ac:dyDescent="0.4">
      <c r="A26" s="58"/>
      <c r="B26" s="55" t="s">
        <v>42</v>
      </c>
      <c r="C26" s="56"/>
      <c r="D26" s="56">
        <v>22</v>
      </c>
      <c r="E26" s="56"/>
      <c r="F26" s="56">
        <v>17.72</v>
      </c>
      <c r="G26" s="59"/>
      <c r="H26"/>
      <c r="I26"/>
      <c r="J26"/>
    </row>
    <row r="27" spans="1:10" x14ac:dyDescent="0.35">
      <c r="A27" s="57" t="s">
        <v>14</v>
      </c>
      <c r="B27" s="53" t="s">
        <v>41</v>
      </c>
      <c r="C27" s="54"/>
      <c r="D27" s="54">
        <v>16</v>
      </c>
      <c r="E27" s="54"/>
      <c r="F27" s="54">
        <v>13.12</v>
      </c>
      <c r="G27" s="62"/>
      <c r="H27"/>
      <c r="I27"/>
      <c r="J27"/>
    </row>
    <row r="28" spans="1:10" ht="15" thickBot="1" x14ac:dyDescent="0.4">
      <c r="A28" s="58"/>
      <c r="B28" s="55" t="s">
        <v>42</v>
      </c>
      <c r="C28" s="56"/>
      <c r="D28" s="56">
        <v>16</v>
      </c>
      <c r="E28" s="56"/>
      <c r="F28" s="56">
        <v>26.25</v>
      </c>
      <c r="G28" s="59"/>
      <c r="H28"/>
      <c r="I28"/>
      <c r="J28"/>
    </row>
    <row r="29" spans="1:10" x14ac:dyDescent="0.35">
      <c r="A29" s="57" t="s">
        <v>15</v>
      </c>
      <c r="B29" s="53" t="s">
        <v>41</v>
      </c>
      <c r="C29" s="54"/>
      <c r="D29" s="54">
        <v>13</v>
      </c>
      <c r="E29" s="54"/>
      <c r="F29" s="54">
        <v>12.69</v>
      </c>
      <c r="G29" s="62"/>
      <c r="H29"/>
      <c r="I29"/>
      <c r="J29"/>
    </row>
    <row r="30" spans="1:10" ht="15" thickBot="1" x14ac:dyDescent="0.4">
      <c r="A30" s="58"/>
      <c r="B30" s="55" t="s">
        <v>42</v>
      </c>
      <c r="C30" s="56"/>
      <c r="D30" s="56">
        <v>13</v>
      </c>
      <c r="E30" s="56"/>
      <c r="F30" s="56">
        <v>25.38</v>
      </c>
      <c r="G30" s="59"/>
      <c r="H30"/>
      <c r="I30"/>
      <c r="J30"/>
    </row>
    <row r="31" spans="1:10" x14ac:dyDescent="0.35">
      <c r="A31"/>
      <c r="B31"/>
      <c r="C31"/>
      <c r="D31"/>
      <c r="E31"/>
      <c r="F31"/>
      <c r="G31"/>
      <c r="H31"/>
      <c r="I31"/>
      <c r="J31"/>
    </row>
    <row r="32" spans="1:10" ht="15" thickBot="1" x14ac:dyDescent="0.4">
      <c r="A32" s="63" t="s">
        <v>44</v>
      </c>
      <c r="B32" s="63"/>
      <c r="C32" s="63"/>
      <c r="D32" s="63"/>
      <c r="E32" s="63"/>
      <c r="F32" s="63"/>
      <c r="G32" s="63"/>
      <c r="H32"/>
      <c r="I32"/>
      <c r="J32"/>
    </row>
    <row r="33" spans="1:10" ht="15" thickBot="1" x14ac:dyDescent="0.4">
      <c r="A33" s="8" t="s">
        <v>0</v>
      </c>
      <c r="B33" s="51" t="s">
        <v>39</v>
      </c>
      <c r="C33" s="52"/>
      <c r="D33" s="52" t="s">
        <v>40</v>
      </c>
      <c r="E33" s="52"/>
      <c r="F33" s="52" t="s">
        <v>16</v>
      </c>
      <c r="G33" s="61"/>
      <c r="H33"/>
      <c r="I33"/>
      <c r="J33"/>
    </row>
    <row r="34" spans="1:10" x14ac:dyDescent="0.35">
      <c r="A34" s="57" t="s">
        <v>13</v>
      </c>
      <c r="B34" s="53" t="s">
        <v>41</v>
      </c>
      <c r="C34" s="54"/>
      <c r="D34" s="54">
        <v>20</v>
      </c>
      <c r="E34" s="54"/>
      <c r="F34" s="54">
        <v>9.75</v>
      </c>
      <c r="G34" s="62"/>
      <c r="H34"/>
      <c r="I34"/>
      <c r="J34"/>
    </row>
    <row r="35" spans="1:10" ht="15" thickBot="1" x14ac:dyDescent="0.4">
      <c r="A35" s="58"/>
      <c r="B35" s="55" t="s">
        <v>42</v>
      </c>
      <c r="C35" s="56"/>
      <c r="D35" s="56">
        <v>20</v>
      </c>
      <c r="E35" s="56"/>
      <c r="F35" s="56">
        <v>19.5</v>
      </c>
      <c r="G35" s="59"/>
      <c r="H35"/>
      <c r="I35"/>
      <c r="J35"/>
    </row>
    <row r="36" spans="1:10" x14ac:dyDescent="0.35">
      <c r="A36" s="57" t="s">
        <v>14</v>
      </c>
      <c r="B36" s="53" t="s">
        <v>41</v>
      </c>
      <c r="C36" s="54"/>
      <c r="D36" s="54">
        <v>16</v>
      </c>
      <c r="E36" s="54"/>
      <c r="F36" s="54">
        <v>13.12</v>
      </c>
      <c r="G36" s="62"/>
      <c r="H36"/>
      <c r="I36"/>
      <c r="J36"/>
    </row>
    <row r="37" spans="1:10" ht="15" thickBot="1" x14ac:dyDescent="0.4">
      <c r="A37" s="58"/>
      <c r="B37" s="55" t="s">
        <v>42</v>
      </c>
      <c r="C37" s="56"/>
      <c r="D37" s="56">
        <v>16</v>
      </c>
      <c r="E37" s="56"/>
      <c r="F37" s="56">
        <v>26.25</v>
      </c>
      <c r="G37" s="59"/>
      <c r="H37"/>
      <c r="I37"/>
      <c r="J37"/>
    </row>
    <row r="38" spans="1:10" x14ac:dyDescent="0.35">
      <c r="A38" s="57" t="s">
        <v>15</v>
      </c>
      <c r="B38" s="53" t="s">
        <v>41</v>
      </c>
      <c r="C38" s="54"/>
      <c r="D38" s="54">
        <v>13</v>
      </c>
      <c r="E38" s="54"/>
      <c r="F38" s="54">
        <v>12.69</v>
      </c>
      <c r="G38" s="62"/>
      <c r="H38"/>
      <c r="I38"/>
      <c r="J38"/>
    </row>
    <row r="39" spans="1:10" ht="15" thickBot="1" x14ac:dyDescent="0.4">
      <c r="A39" s="58"/>
      <c r="B39" s="55" t="s">
        <v>42</v>
      </c>
      <c r="C39" s="56"/>
      <c r="D39" s="56">
        <v>13</v>
      </c>
      <c r="E39" s="56"/>
      <c r="F39" s="56">
        <v>25.38</v>
      </c>
      <c r="G39" s="59"/>
      <c r="H39"/>
      <c r="I39"/>
      <c r="J39"/>
    </row>
    <row r="40" spans="1:10" x14ac:dyDescent="0.35">
      <c r="A40"/>
      <c r="B40"/>
      <c r="C40"/>
      <c r="D40"/>
      <c r="E40"/>
      <c r="F40"/>
      <c r="G40"/>
      <c r="H40"/>
      <c r="I40"/>
      <c r="J40"/>
    </row>
    <row r="41" spans="1:10" ht="30" customHeight="1" x14ac:dyDescent="0.35">
      <c r="A41" s="50" t="s">
        <v>51</v>
      </c>
      <c r="B41" s="50"/>
      <c r="C41" s="50"/>
      <c r="D41" s="50"/>
      <c r="E41" s="50"/>
      <c r="F41" s="50"/>
      <c r="G41" s="50"/>
      <c r="H41" s="50"/>
      <c r="I41" s="50"/>
      <c r="J41" s="50"/>
    </row>
    <row r="42" spans="1:10" x14ac:dyDescent="0.35">
      <c r="A42"/>
      <c r="B42"/>
      <c r="C42"/>
      <c r="D42"/>
      <c r="E42"/>
      <c r="F42"/>
      <c r="G42"/>
      <c r="H42"/>
      <c r="I42"/>
      <c r="J42"/>
    </row>
    <row r="43" spans="1:10" ht="28" customHeight="1" x14ac:dyDescent="0.35">
      <c r="A43" s="50" t="s">
        <v>52</v>
      </c>
      <c r="B43" s="50"/>
      <c r="C43" s="50"/>
      <c r="D43" s="50"/>
      <c r="E43" s="50"/>
      <c r="F43" s="50"/>
      <c r="G43" s="50"/>
      <c r="H43" s="50"/>
      <c r="I43" s="50"/>
      <c r="J43" s="50"/>
    </row>
    <row r="44" spans="1:10" x14ac:dyDescent="0.35">
      <c r="A44"/>
      <c r="B44"/>
      <c r="C44"/>
      <c r="D44"/>
      <c r="E44"/>
      <c r="F44"/>
      <c r="G44"/>
      <c r="H44"/>
      <c r="I44"/>
      <c r="J44"/>
    </row>
  </sheetData>
  <sheetProtection algorithmName="SHA-512" hashValue="IPNu3hrRZfd4mrJl/t8rp3J1vnDho/gqfksMJwdekFG6uPeI+zhZKpFf0MP/Eweu8a41j/jN5ivZMnR7ZXT7WQ==" saltValue="RT/kv8oVfs56yHpz4gHeEg==" spinCount="100000" sheet="1" objects="1" scenarios="1"/>
  <mergeCells count="85">
    <mergeCell ref="A41:J41"/>
    <mergeCell ref="B1:I1"/>
    <mergeCell ref="A43:J43"/>
    <mergeCell ref="A38:A39"/>
    <mergeCell ref="B38:C38"/>
    <mergeCell ref="D38:E38"/>
    <mergeCell ref="F38:G38"/>
    <mergeCell ref="B39:C39"/>
    <mergeCell ref="D39:E39"/>
    <mergeCell ref="F39:G39"/>
    <mergeCell ref="D35:E35"/>
    <mergeCell ref="F35:G35"/>
    <mergeCell ref="A36:A37"/>
    <mergeCell ref="B36:C36"/>
    <mergeCell ref="D36:E36"/>
    <mergeCell ref="F36:G36"/>
    <mergeCell ref="B37:C37"/>
    <mergeCell ref="D37:E37"/>
    <mergeCell ref="F37:G37"/>
    <mergeCell ref="A23:G23"/>
    <mergeCell ref="A32:G32"/>
    <mergeCell ref="B33:C33"/>
    <mergeCell ref="D33:E33"/>
    <mergeCell ref="F33:G33"/>
    <mergeCell ref="A34:A35"/>
    <mergeCell ref="B34:C34"/>
    <mergeCell ref="D34:E34"/>
    <mergeCell ref="F34:G34"/>
    <mergeCell ref="B35:C35"/>
    <mergeCell ref="A29:A30"/>
    <mergeCell ref="B29:C29"/>
    <mergeCell ref="D29:E29"/>
    <mergeCell ref="F29:G29"/>
    <mergeCell ref="B30:C30"/>
    <mergeCell ref="D30:E30"/>
    <mergeCell ref="F30:G30"/>
    <mergeCell ref="F26:G26"/>
    <mergeCell ref="A27:A28"/>
    <mergeCell ref="B27:C27"/>
    <mergeCell ref="D27:E27"/>
    <mergeCell ref="F27:G27"/>
    <mergeCell ref="B28:C28"/>
    <mergeCell ref="D28:E28"/>
    <mergeCell ref="F28:G28"/>
    <mergeCell ref="A20:A21"/>
    <mergeCell ref="B20:C20"/>
    <mergeCell ref="B21:C21"/>
    <mergeCell ref="D20:E20"/>
    <mergeCell ref="D21:E21"/>
    <mergeCell ref="B24:C24"/>
    <mergeCell ref="D24:E24"/>
    <mergeCell ref="F24:G24"/>
    <mergeCell ref="A25:A26"/>
    <mergeCell ref="B25:C25"/>
    <mergeCell ref="D25:E25"/>
    <mergeCell ref="F25:G25"/>
    <mergeCell ref="B26:C26"/>
    <mergeCell ref="D26:E26"/>
    <mergeCell ref="F21:G21"/>
    <mergeCell ref="F15:G15"/>
    <mergeCell ref="F16:G16"/>
    <mergeCell ref="F17:G17"/>
    <mergeCell ref="F18:G18"/>
    <mergeCell ref="F20:G20"/>
    <mergeCell ref="A12:J12"/>
    <mergeCell ref="B15:C15"/>
    <mergeCell ref="B16:C16"/>
    <mergeCell ref="B17:C17"/>
    <mergeCell ref="B18:C18"/>
    <mergeCell ref="D15:E15"/>
    <mergeCell ref="D16:E16"/>
    <mergeCell ref="D17:E17"/>
    <mergeCell ref="D18:E18"/>
    <mergeCell ref="A16:A17"/>
    <mergeCell ref="A18:A19"/>
    <mergeCell ref="B19:C19"/>
    <mergeCell ref="D19:E19"/>
    <mergeCell ref="F19:G19"/>
    <mergeCell ref="A14:G14"/>
    <mergeCell ref="A10:J10"/>
    <mergeCell ref="A2:J2"/>
    <mergeCell ref="A4:J4"/>
    <mergeCell ref="A6:J6"/>
    <mergeCell ref="A7:J7"/>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F15E-273E-4772-8EF3-B622D502F4EE}">
  <sheetPr codeName="Sheet3"/>
  <dimension ref="A1:K31"/>
  <sheetViews>
    <sheetView showGridLines="0" showRowColHeaders="0" zoomScaleNormal="100" zoomScaleSheetLayoutView="100" workbookViewId="0">
      <selection activeCell="H25" sqref="H25"/>
    </sheetView>
  </sheetViews>
  <sheetFormatPr defaultRowHeight="14.5" x14ac:dyDescent="0.35"/>
  <cols>
    <col min="1" max="1" width="8.7265625" style="3"/>
    <col min="2" max="2" width="26.08984375" style="3" customWidth="1"/>
    <col min="3" max="3" width="16.36328125" style="3" customWidth="1"/>
    <col min="4" max="4" width="15" style="3" bestFit="1" customWidth="1"/>
    <col min="5" max="5" width="17.26953125" style="3" customWidth="1"/>
    <col min="6" max="7" width="14.90625" style="3" customWidth="1"/>
    <col min="8" max="8" width="12.36328125" style="3" customWidth="1"/>
    <col min="9" max="9" width="14.1796875" style="3" hidden="1" customWidth="1"/>
    <col min="10" max="10" width="14.6328125" style="3" hidden="1" customWidth="1"/>
    <col min="11" max="11" width="8.7265625" style="3" hidden="1" customWidth="1"/>
    <col min="12" max="16384" width="8.7265625" style="3"/>
  </cols>
  <sheetData>
    <row r="1" spans="1:6" x14ac:dyDescent="0.35">
      <c r="B1" s="15" t="s">
        <v>24</v>
      </c>
      <c r="C1" s="9"/>
    </row>
    <row r="2" spans="1:6" x14ac:dyDescent="0.35">
      <c r="B2" s="15" t="s">
        <v>25</v>
      </c>
      <c r="C2" s="9"/>
    </row>
    <row r="3" spans="1:6" x14ac:dyDescent="0.35">
      <c r="B3" s="15" t="s">
        <v>26</v>
      </c>
      <c r="C3" s="10"/>
    </row>
    <row r="4" spans="1:6" x14ac:dyDescent="0.35">
      <c r="B4"/>
    </row>
    <row r="5" spans="1:6" x14ac:dyDescent="0.35">
      <c r="B5" s="15" t="s">
        <v>33</v>
      </c>
      <c r="C5" s="9"/>
    </row>
    <row r="7" spans="1:6" ht="15" thickBot="1" x14ac:dyDescent="0.4">
      <c r="A7" s="74" t="s">
        <v>35</v>
      </c>
      <c r="B7" s="75"/>
      <c r="C7" s="75"/>
      <c r="D7" s="75"/>
      <c r="E7" s="75"/>
      <c r="F7" s="75"/>
    </row>
    <row r="8" spans="1:6" s="12" customFormat="1" ht="29" x14ac:dyDescent="0.35">
      <c r="A8" s="65" t="s">
        <v>31</v>
      </c>
      <c r="B8" s="16"/>
      <c r="C8" s="17" t="s">
        <v>6</v>
      </c>
      <c r="D8" s="11" t="s">
        <v>1</v>
      </c>
      <c r="E8" s="11" t="s">
        <v>2</v>
      </c>
      <c r="F8" s="22" t="s">
        <v>3</v>
      </c>
    </row>
    <row r="9" spans="1:6" x14ac:dyDescent="0.35">
      <c r="A9" s="66"/>
      <c r="B9" s="18" t="s">
        <v>54</v>
      </c>
      <c r="C9" s="19">
        <f>13*C5</f>
        <v>0</v>
      </c>
      <c r="D9" s="9"/>
      <c r="E9" s="9"/>
      <c r="F9" s="23">
        <f>D9*E9</f>
        <v>0</v>
      </c>
    </row>
    <row r="10" spans="1:6" x14ac:dyDescent="0.35">
      <c r="A10" s="66"/>
      <c r="B10" s="18" t="s">
        <v>55</v>
      </c>
      <c r="C10" s="19">
        <f>14*C5</f>
        <v>0</v>
      </c>
      <c r="D10" s="9"/>
      <c r="E10" s="9"/>
      <c r="F10" s="23">
        <f t="shared" ref="F10:F11" si="0">D10*E10</f>
        <v>0</v>
      </c>
    </row>
    <row r="11" spans="1:6" ht="15" thickBot="1" x14ac:dyDescent="0.4">
      <c r="A11" s="66"/>
      <c r="B11" s="20" t="s">
        <v>56</v>
      </c>
      <c r="C11" s="21">
        <f>11*C5</f>
        <v>0</v>
      </c>
      <c r="D11" s="13"/>
      <c r="E11" s="13"/>
      <c r="F11" s="24">
        <f t="shared" si="0"/>
        <v>0</v>
      </c>
    </row>
    <row r="12" spans="1:6" ht="5" customHeight="1" thickBot="1" x14ac:dyDescent="0.4">
      <c r="A12" s="67"/>
      <c r="B12" s="69"/>
      <c r="C12" s="69"/>
      <c r="D12" s="69"/>
      <c r="E12" s="69"/>
      <c r="F12" s="69"/>
    </row>
    <row r="13" spans="1:6" ht="29" x14ac:dyDescent="0.35">
      <c r="A13" s="66"/>
      <c r="B13" s="25"/>
      <c r="C13" s="17" t="s">
        <v>4</v>
      </c>
      <c r="D13" s="26" t="s">
        <v>5</v>
      </c>
      <c r="E13" s="26" t="s">
        <v>34</v>
      </c>
      <c r="F13" s="22" t="s">
        <v>7</v>
      </c>
    </row>
    <row r="14" spans="1:6" x14ac:dyDescent="0.35">
      <c r="A14" s="66"/>
      <c r="B14" s="18" t="s">
        <v>54</v>
      </c>
      <c r="C14" s="19">
        <v>13</v>
      </c>
      <c r="D14" s="27">
        <f>MIN(C5,(F9/C14))</f>
        <v>0</v>
      </c>
      <c r="E14" s="27">
        <f>MAX(0,(C5-D14))</f>
        <v>0</v>
      </c>
      <c r="F14" s="23">
        <f>MAX(0,(F9-C9))</f>
        <v>0</v>
      </c>
    </row>
    <row r="15" spans="1:6" x14ac:dyDescent="0.35">
      <c r="A15" s="66"/>
      <c r="B15" s="18" t="s">
        <v>55</v>
      </c>
      <c r="C15" s="19">
        <v>14</v>
      </c>
      <c r="D15" s="27">
        <f>MIN(C5,(F10/C15))</f>
        <v>0</v>
      </c>
      <c r="E15" s="27">
        <f>MAX(0,(C5-D15))</f>
        <v>0</v>
      </c>
      <c r="F15" s="23">
        <f>MAX(0,(F10-C10))</f>
        <v>0</v>
      </c>
    </row>
    <row r="16" spans="1:6" ht="15" thickBot="1" x14ac:dyDescent="0.4">
      <c r="A16" s="68"/>
      <c r="B16" s="20" t="s">
        <v>56</v>
      </c>
      <c r="C16" s="21">
        <v>11</v>
      </c>
      <c r="D16" s="28">
        <f>MIN(C5,(F11/C16))</f>
        <v>0</v>
      </c>
      <c r="E16" s="28">
        <f>MAX(0,(C5-D16))</f>
        <v>0</v>
      </c>
      <c r="F16" s="24">
        <f>MAX(0,(F11-C11))</f>
        <v>0</v>
      </c>
    </row>
    <row r="18" spans="1:6" ht="15" thickBot="1" x14ac:dyDescent="0.4"/>
    <row r="19" spans="1:6" x14ac:dyDescent="0.35">
      <c r="A19" s="70" t="s">
        <v>30</v>
      </c>
      <c r="B19" s="14" t="s">
        <v>27</v>
      </c>
      <c r="C19" s="9"/>
    </row>
    <row r="20" spans="1:6" x14ac:dyDescent="0.35">
      <c r="A20" s="71"/>
      <c r="B20" s="14" t="s">
        <v>28</v>
      </c>
      <c r="C20" s="9"/>
    </row>
    <row r="21" spans="1:6" ht="15" thickBot="1" x14ac:dyDescent="0.4">
      <c r="A21" s="71"/>
    </row>
    <row r="22" spans="1:6" ht="29" x14ac:dyDescent="0.35">
      <c r="A22" s="72"/>
      <c r="B22" s="25"/>
      <c r="C22" s="17" t="s">
        <v>6</v>
      </c>
      <c r="D22" s="26" t="s">
        <v>4</v>
      </c>
      <c r="E22" s="26" t="s">
        <v>5</v>
      </c>
      <c r="F22" s="22" t="s">
        <v>34</v>
      </c>
    </row>
    <row r="23" spans="1:6" x14ac:dyDescent="0.35">
      <c r="A23" s="72"/>
      <c r="B23" s="18" t="s">
        <v>54</v>
      </c>
      <c r="C23" s="19">
        <f>13*C5</f>
        <v>0</v>
      </c>
      <c r="D23" s="15">
        <v>13</v>
      </c>
      <c r="E23" s="27">
        <f>MIN(C5,(C20*C19/D26))</f>
        <v>0</v>
      </c>
      <c r="F23" s="29">
        <f>MAX(0,C5-E23)</f>
        <v>0</v>
      </c>
    </row>
    <row r="24" spans="1:6" x14ac:dyDescent="0.35">
      <c r="A24" s="72"/>
      <c r="B24" s="18" t="s">
        <v>55</v>
      </c>
      <c r="C24" s="19">
        <f>14*C5</f>
        <v>0</v>
      </c>
      <c r="D24" s="15">
        <v>14</v>
      </c>
      <c r="E24" s="27">
        <f>MIN(C5,(C20*C19/D26))</f>
        <v>0</v>
      </c>
      <c r="F24" s="29">
        <f>MAX(0,C5-E24)</f>
        <v>0</v>
      </c>
    </row>
    <row r="25" spans="1:6" ht="15" thickBot="1" x14ac:dyDescent="0.4">
      <c r="A25" s="72"/>
      <c r="B25" s="18" t="s">
        <v>56</v>
      </c>
      <c r="C25" s="21">
        <f>11*C5</f>
        <v>0</v>
      </c>
      <c r="D25" s="30">
        <v>11</v>
      </c>
      <c r="E25" s="28">
        <f>MIN(C5,(C20*C19/D26))</f>
        <v>0</v>
      </c>
      <c r="F25" s="31">
        <f>MAX(0,C5-E25)</f>
        <v>0</v>
      </c>
    </row>
    <row r="26" spans="1:6" ht="15" thickBot="1" x14ac:dyDescent="0.4">
      <c r="A26" s="73"/>
      <c r="B26" s="20" t="s">
        <v>29</v>
      </c>
      <c r="C26" s="32">
        <f>SUM(C23:C25)</f>
        <v>0</v>
      </c>
      <c r="D26" s="33">
        <f>SUM(D23:D25)</f>
        <v>38</v>
      </c>
      <c r="E26"/>
      <c r="F26"/>
    </row>
    <row r="28" spans="1:6" x14ac:dyDescent="0.35">
      <c r="A28" s="48" t="s">
        <v>13</v>
      </c>
      <c r="B28" s="48" t="s">
        <v>14</v>
      </c>
      <c r="C28" s="48" t="s">
        <v>15</v>
      </c>
    </row>
    <row r="29" spans="1:6" x14ac:dyDescent="0.35">
      <c r="A29" s="48">
        <f>C5</f>
        <v>0</v>
      </c>
      <c r="B29" s="48">
        <f>C5</f>
        <v>0</v>
      </c>
      <c r="C29" s="48">
        <f>C5</f>
        <v>0</v>
      </c>
    </row>
    <row r="30" spans="1:6" x14ac:dyDescent="0.35">
      <c r="A30" s="49">
        <f>F23</f>
        <v>0</v>
      </c>
      <c r="B30" s="49">
        <f>F24</f>
        <v>0</v>
      </c>
      <c r="C30" s="49">
        <f>F25</f>
        <v>0</v>
      </c>
    </row>
    <row r="31" spans="1:6" x14ac:dyDescent="0.35">
      <c r="A31" s="49">
        <f>E14</f>
        <v>0</v>
      </c>
      <c r="B31" s="49">
        <f>E15</f>
        <v>0</v>
      </c>
      <c r="C31" s="49">
        <f>E16</f>
        <v>0</v>
      </c>
    </row>
  </sheetData>
  <mergeCells count="4">
    <mergeCell ref="A8:A16"/>
    <mergeCell ref="B12:F12"/>
    <mergeCell ref="A19:A26"/>
    <mergeCell ref="A7:F7"/>
  </mergeCells>
  <conditionalFormatting sqref="C1:C3">
    <cfRule type="containsBlanks" dxfId="4" priority="5">
      <formula>LEN(TRIM(C1))=0</formula>
    </cfRule>
    <cfRule type="containsBlanks" dxfId="3" priority="6">
      <formula>LEN(TRIM(C1))=0</formula>
    </cfRule>
    <cfRule type="containsBlanks" priority="7">
      <formula>LEN(TRIM(C1))=0</formula>
    </cfRule>
  </conditionalFormatting>
  <conditionalFormatting sqref="C5">
    <cfRule type="containsBlanks" dxfId="2" priority="3">
      <formula>LEN(TRIM(C5))=0</formula>
    </cfRule>
  </conditionalFormatting>
  <conditionalFormatting sqref="C19:C20">
    <cfRule type="containsBlanks" dxfId="1" priority="1">
      <formula>LEN(TRIM(C19))=0</formula>
    </cfRule>
  </conditionalFormatting>
  <conditionalFormatting sqref="D9:E11">
    <cfRule type="containsBlanks" dxfId="0" priority="4">
      <formula>LEN(TRIM(D9))=0</formula>
    </cfRule>
  </conditionalFormatting>
  <dataValidations count="1">
    <dataValidation type="list" allowBlank="1" showInputMessage="1" showErrorMessage="1" sqref="C5:C6" xr:uid="{59F03ADD-DA34-45C5-B55D-C5EEEFC2D8F3}">
      <formula1>"15,30"</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40F9-7A71-41F0-B645-53A7E1F9242B}">
  <sheetPr codeName="Sheet1"/>
  <dimension ref="A1:M29"/>
  <sheetViews>
    <sheetView showGridLines="0" showRowColHeaders="0" tabSelected="1" showRuler="0" zoomScale="110" zoomScaleNormal="110" zoomScaleSheetLayoutView="120" workbookViewId="0">
      <selection activeCell="J18" sqref="J18"/>
    </sheetView>
  </sheetViews>
  <sheetFormatPr defaultRowHeight="14.5" x14ac:dyDescent="0.35"/>
  <cols>
    <col min="1" max="1" width="2.7265625" style="2" customWidth="1"/>
    <col min="2" max="3" width="8.7265625" style="2"/>
    <col min="4" max="4" width="9.453125" style="2" customWidth="1"/>
    <col min="5" max="5" width="8.7265625" style="2"/>
    <col min="6" max="6" width="4.90625" style="2" customWidth="1"/>
    <col min="7" max="7" width="8.453125" style="2" customWidth="1"/>
    <col min="8" max="9" width="8.7265625" style="2"/>
    <col min="10" max="10" width="9.453125" style="2" customWidth="1"/>
    <col min="11" max="16384" width="8.7265625" style="2"/>
  </cols>
  <sheetData>
    <row r="1" spans="1:13" x14ac:dyDescent="0.35">
      <c r="A1" s="34"/>
      <c r="B1" s="34"/>
      <c r="C1" s="34"/>
      <c r="D1" s="34"/>
      <c r="E1" s="34"/>
      <c r="F1" s="34"/>
      <c r="G1" s="34"/>
      <c r="H1" s="34"/>
      <c r="I1" s="34"/>
      <c r="J1" s="34"/>
      <c r="K1" s="34"/>
    </row>
    <row r="2" spans="1:13" x14ac:dyDescent="0.35">
      <c r="A2" s="34"/>
      <c r="B2" s="34"/>
      <c r="C2" s="34"/>
      <c r="D2" s="34"/>
      <c r="E2" s="34"/>
      <c r="F2" s="34"/>
      <c r="G2" s="34"/>
      <c r="H2" s="34"/>
      <c r="I2" s="34"/>
      <c r="J2" s="34"/>
      <c r="K2" s="34"/>
    </row>
    <row r="3" spans="1:13" x14ac:dyDescent="0.35">
      <c r="A3" s="34"/>
      <c r="B3" s="34"/>
      <c r="C3" s="34"/>
      <c r="D3" s="34"/>
      <c r="E3" s="34"/>
      <c r="F3" s="34"/>
      <c r="G3" s="34"/>
      <c r="H3" s="34"/>
      <c r="I3" s="34"/>
      <c r="J3" s="34"/>
      <c r="K3" s="34"/>
      <c r="M3" s="1"/>
    </row>
    <row r="4" spans="1:13" x14ac:dyDescent="0.35">
      <c r="A4" s="34"/>
      <c r="B4" s="34"/>
      <c r="C4" s="34"/>
      <c r="D4" s="34"/>
      <c r="E4" s="34"/>
      <c r="F4" s="34"/>
      <c r="G4" s="34"/>
      <c r="H4" s="34"/>
      <c r="I4" s="34"/>
      <c r="J4" s="34"/>
      <c r="K4"/>
    </row>
    <row r="5" spans="1:13" ht="15" thickBot="1" x14ac:dyDescent="0.4">
      <c r="A5" s="34"/>
      <c r="B5" s="34"/>
      <c r="C5" s="34"/>
      <c r="D5" s="34"/>
      <c r="E5" s="34"/>
      <c r="F5" s="34"/>
      <c r="G5" s="34"/>
      <c r="H5" s="34"/>
      <c r="I5" s="34"/>
      <c r="J5" s="34"/>
      <c r="K5" s="34"/>
    </row>
    <row r="6" spans="1:13" ht="26.5" thickBot="1" x14ac:dyDescent="0.4">
      <c r="A6"/>
      <c r="B6" s="83" t="s">
        <v>9</v>
      </c>
      <c r="C6" s="84"/>
      <c r="D6" s="84"/>
      <c r="E6" s="84"/>
      <c r="F6" s="84"/>
      <c r="G6" s="84"/>
      <c r="H6" s="84"/>
      <c r="I6" s="84"/>
      <c r="J6" s="85"/>
      <c r="K6"/>
    </row>
    <row r="7" spans="1:13" ht="15" thickBot="1" x14ac:dyDescent="0.4">
      <c r="A7"/>
      <c r="B7"/>
      <c r="C7"/>
      <c r="D7"/>
      <c r="E7"/>
      <c r="F7"/>
      <c r="G7"/>
      <c r="H7"/>
      <c r="I7"/>
      <c r="J7"/>
      <c r="K7"/>
    </row>
    <row r="8" spans="1:13" ht="15" thickBot="1" x14ac:dyDescent="0.4">
      <c r="A8"/>
      <c r="B8"/>
      <c r="C8" s="127" t="s">
        <v>10</v>
      </c>
      <c r="D8" s="128"/>
      <c r="E8" s="131">
        <f>'Stretched Offer Calculator'!C1</f>
        <v>0</v>
      </c>
      <c r="F8" s="132"/>
      <c r="G8" s="132"/>
      <c r="H8" s="132"/>
      <c r="I8" s="133"/>
      <c r="J8"/>
      <c r="K8"/>
    </row>
    <row r="9" spans="1:13" ht="4.5" customHeight="1" thickBot="1" x14ac:dyDescent="0.4">
      <c r="A9"/>
      <c r="B9"/>
      <c r="C9" s="35"/>
      <c r="D9" s="35"/>
      <c r="E9"/>
      <c r="F9"/>
      <c r="G9"/>
      <c r="H9"/>
      <c r="I9"/>
      <c r="J9"/>
      <c r="K9"/>
    </row>
    <row r="10" spans="1:13" ht="15" thickBot="1" x14ac:dyDescent="0.4">
      <c r="A10"/>
      <c r="B10"/>
      <c r="C10" s="127" t="s">
        <v>11</v>
      </c>
      <c r="D10" s="128"/>
      <c r="E10" s="132">
        <f>'Stretched Offer Calculator'!C2</f>
        <v>0</v>
      </c>
      <c r="F10" s="132"/>
      <c r="G10" s="132"/>
      <c r="H10" s="132"/>
      <c r="I10" s="133"/>
      <c r="J10"/>
      <c r="K10"/>
    </row>
    <row r="11" spans="1:13" ht="15" thickBot="1" x14ac:dyDescent="0.4">
      <c r="A11"/>
      <c r="B11"/>
      <c r="C11" s="129" t="s">
        <v>12</v>
      </c>
      <c r="D11" s="130"/>
      <c r="E11" s="112">
        <f>'Stretched Offer Calculator'!C3</f>
        <v>0</v>
      </c>
      <c r="F11" s="113"/>
      <c r="G11" s="113"/>
      <c r="H11" s="113"/>
      <c r="I11" s="114"/>
      <c r="J11"/>
      <c r="K11"/>
    </row>
    <row r="12" spans="1:13" ht="15" thickBot="1" x14ac:dyDescent="0.4">
      <c r="A12"/>
      <c r="B12"/>
      <c r="C12"/>
      <c r="D12"/>
      <c r="E12"/>
      <c r="F12"/>
      <c r="G12"/>
      <c r="H12"/>
      <c r="I12"/>
      <c r="J12"/>
      <c r="K12"/>
    </row>
    <row r="13" spans="1:13" ht="15" thickBot="1" x14ac:dyDescent="0.4">
      <c r="A13"/>
      <c r="B13" s="124" t="s">
        <v>16</v>
      </c>
      <c r="C13" s="125"/>
      <c r="D13" s="125"/>
      <c r="E13" s="126"/>
      <c r="F13"/>
      <c r="G13" s="121" t="s">
        <v>5</v>
      </c>
      <c r="H13" s="122"/>
      <c r="I13" s="122"/>
      <c r="J13" s="123"/>
      <c r="K13"/>
    </row>
    <row r="14" spans="1:13" ht="14.5" customHeight="1" x14ac:dyDescent="0.35">
      <c r="A14"/>
      <c r="B14" s="96"/>
      <c r="C14" s="97"/>
      <c r="D14" s="92" t="s">
        <v>32</v>
      </c>
      <c r="E14" s="93"/>
      <c r="F14"/>
      <c r="G14" s="119" t="s">
        <v>0</v>
      </c>
      <c r="H14" s="115" t="s">
        <v>17</v>
      </c>
      <c r="I14" s="115" t="s">
        <v>18</v>
      </c>
      <c r="J14" s="117" t="s">
        <v>19</v>
      </c>
      <c r="K14"/>
    </row>
    <row r="15" spans="1:13" ht="15" thickBot="1" x14ac:dyDescent="0.4">
      <c r="A15"/>
      <c r="B15" s="98"/>
      <c r="C15" s="99"/>
      <c r="D15" s="94"/>
      <c r="E15" s="95"/>
      <c r="F15"/>
      <c r="G15" s="120"/>
      <c r="H15" s="116"/>
      <c r="I15" s="116"/>
      <c r="J15" s="118"/>
      <c r="K15"/>
    </row>
    <row r="16" spans="1:13" x14ac:dyDescent="0.35">
      <c r="A16"/>
      <c r="B16" s="76" t="s">
        <v>13</v>
      </c>
      <c r="C16" s="77"/>
      <c r="D16" s="79">
        <f>'Stretched Offer Calculator'!E9+'Stretched Offer Calculator'!C20</f>
        <v>0</v>
      </c>
      <c r="E16" s="80"/>
      <c r="F16"/>
      <c r="G16" s="44" t="s">
        <v>13</v>
      </c>
      <c r="H16" s="45">
        <v>13</v>
      </c>
      <c r="I16" s="46">
        <f>'Stretched Offer Calculator'!D14+'Stretched Offer Calculator'!E23</f>
        <v>0</v>
      </c>
      <c r="J16" s="47">
        <f>MIN('Stretched Offer Calculator'!A29:A31)</f>
        <v>0</v>
      </c>
      <c r="K16"/>
    </row>
    <row r="17" spans="1:11" x14ac:dyDescent="0.35">
      <c r="A17"/>
      <c r="B17" s="76" t="s">
        <v>14</v>
      </c>
      <c r="C17" s="77"/>
      <c r="D17" s="79">
        <f>'Stretched Offer Calculator'!E10+'Stretched Offer Calculator'!C20</f>
        <v>0</v>
      </c>
      <c r="E17" s="80"/>
      <c r="F17"/>
      <c r="G17" s="36" t="s">
        <v>14</v>
      </c>
      <c r="H17" s="37">
        <v>14</v>
      </c>
      <c r="I17" s="38">
        <f>'Stretched Offer Calculator'!D15+'Stretched Offer Calculator'!E24</f>
        <v>0</v>
      </c>
      <c r="J17" s="39">
        <f>MIN('Stretched Offer Calculator'!B29:B31)</f>
        <v>0</v>
      </c>
      <c r="K17"/>
    </row>
    <row r="18" spans="1:11" ht="15" thickBot="1" x14ac:dyDescent="0.4">
      <c r="A18"/>
      <c r="B18" s="78" t="s">
        <v>15</v>
      </c>
      <c r="C18" s="55"/>
      <c r="D18" s="81">
        <f>'Stretched Offer Calculator'!E11+'Stretched Offer Calculator'!C20</f>
        <v>0</v>
      </c>
      <c r="E18" s="82"/>
      <c r="F18"/>
      <c r="G18" s="40" t="s">
        <v>15</v>
      </c>
      <c r="H18" s="41">
        <v>11</v>
      </c>
      <c r="I18" s="42">
        <f>'Stretched Offer Calculator'!D16+'Stretched Offer Calculator'!E25</f>
        <v>0</v>
      </c>
      <c r="J18" s="43">
        <f>MIN('Stretched Offer Calculator'!C29:C31)</f>
        <v>0</v>
      </c>
      <c r="K18"/>
    </row>
    <row r="19" spans="1:11" ht="7" customHeight="1" x14ac:dyDescent="0.35">
      <c r="A19"/>
      <c r="B19"/>
      <c r="C19"/>
      <c r="D19"/>
      <c r="E19"/>
      <c r="F19"/>
      <c r="G19"/>
      <c r="H19"/>
      <c r="I19"/>
      <c r="J19"/>
      <c r="K19"/>
    </row>
    <row r="20" spans="1:11" x14ac:dyDescent="0.35">
      <c r="A20"/>
      <c r="B20" t="s">
        <v>20</v>
      </c>
      <c r="C20"/>
      <c r="D20"/>
      <c r="E20"/>
      <c r="F20"/>
      <c r="G20"/>
      <c r="H20"/>
      <c r="I20"/>
      <c r="J20"/>
      <c r="K20"/>
    </row>
    <row r="21" spans="1:11" x14ac:dyDescent="0.35">
      <c r="A21" s="3"/>
      <c r="B21" s="100" t="s">
        <v>36</v>
      </c>
      <c r="C21" s="101"/>
      <c r="D21" s="101"/>
      <c r="E21" s="101"/>
      <c r="F21" s="101"/>
      <c r="G21" s="101"/>
      <c r="H21" s="102"/>
      <c r="I21" s="106"/>
      <c r="J21" s="107"/>
      <c r="K21" s="3"/>
    </row>
    <row r="22" spans="1:11" ht="28" customHeight="1" x14ac:dyDescent="0.35">
      <c r="A22" s="3"/>
      <c r="B22" s="103"/>
      <c r="C22" s="104"/>
      <c r="D22" s="104"/>
      <c r="E22" s="104"/>
      <c r="F22" s="104"/>
      <c r="G22" s="104"/>
      <c r="H22" s="105"/>
      <c r="I22" s="108"/>
      <c r="J22" s="109"/>
      <c r="K22" s="3"/>
    </row>
    <row r="23" spans="1:11" x14ac:dyDescent="0.35">
      <c r="A23" s="3"/>
      <c r="B23" s="110" t="s">
        <v>21</v>
      </c>
      <c r="C23" s="111"/>
      <c r="D23" s="86"/>
      <c r="E23" s="87"/>
      <c r="F23" s="87"/>
      <c r="G23" s="88"/>
      <c r="H23" s="4" t="s">
        <v>22</v>
      </c>
      <c r="I23" s="86"/>
      <c r="J23" s="88"/>
      <c r="K23" s="3"/>
    </row>
    <row r="24" spans="1:11" ht="43" customHeight="1" x14ac:dyDescent="0.35">
      <c r="A24" s="3"/>
      <c r="B24" s="89" t="s">
        <v>23</v>
      </c>
      <c r="C24" s="90"/>
      <c r="D24" s="86"/>
      <c r="E24" s="87"/>
      <c r="F24" s="87"/>
      <c r="G24" s="87"/>
      <c r="H24" s="87"/>
      <c r="I24" s="87"/>
      <c r="J24" s="88"/>
      <c r="K24" s="3"/>
    </row>
    <row r="25" spans="1:11" ht="8.5" customHeight="1" x14ac:dyDescent="0.35">
      <c r="A25" s="3"/>
      <c r="B25" s="3"/>
      <c r="C25" s="3"/>
      <c r="D25" s="3"/>
      <c r="E25" s="3"/>
      <c r="F25" s="3"/>
      <c r="G25" s="3"/>
      <c r="H25" s="3"/>
      <c r="I25" s="3"/>
      <c r="J25" s="3"/>
      <c r="K25" s="3"/>
    </row>
    <row r="26" spans="1:11" ht="30" customHeight="1" x14ac:dyDescent="0.35">
      <c r="A26" s="3"/>
      <c r="B26" s="91" t="s">
        <v>8</v>
      </c>
      <c r="C26" s="91"/>
      <c r="D26" s="91"/>
      <c r="E26" s="91"/>
      <c r="F26" s="91"/>
      <c r="G26" s="91"/>
      <c r="H26" s="91"/>
      <c r="I26" s="91"/>
      <c r="J26" s="91"/>
      <c r="K26" s="3"/>
    </row>
    <row r="27" spans="1:11" x14ac:dyDescent="0.35">
      <c r="A27" s="3"/>
      <c r="B27" s="3"/>
      <c r="C27" s="3"/>
      <c r="D27" s="3"/>
      <c r="E27" s="3"/>
      <c r="F27" s="3"/>
      <c r="G27" s="3"/>
      <c r="H27" s="3"/>
      <c r="I27" s="3"/>
      <c r="J27" s="3"/>
      <c r="K27" s="3"/>
    </row>
    <row r="28" spans="1:11" x14ac:dyDescent="0.35">
      <c r="A28" s="3"/>
      <c r="B28" s="3"/>
      <c r="C28" s="3"/>
      <c r="D28" s="3"/>
      <c r="E28" s="3"/>
      <c r="F28" s="3"/>
      <c r="G28" s="3"/>
      <c r="H28" s="3"/>
      <c r="I28" s="3"/>
      <c r="J28" s="3"/>
      <c r="K28" s="3"/>
    </row>
    <row r="29" spans="1:11" x14ac:dyDescent="0.35">
      <c r="A29" s="3"/>
      <c r="B29" s="3"/>
      <c r="C29" s="3"/>
      <c r="D29" s="3"/>
      <c r="E29" s="3"/>
      <c r="F29" s="3"/>
      <c r="G29" s="3"/>
      <c r="H29" s="3"/>
      <c r="I29" s="3"/>
      <c r="J29" s="3"/>
      <c r="K29" s="3"/>
    </row>
  </sheetData>
  <sheetProtection algorithmName="SHA-512" hashValue="lHK+5IXS/VcqLKwSgJTVJ1KeAfjqbV4yqpnPQx0mIzb6uNdTXcRvxN2zWIdLX2lLOpgWO5Sq9kTg5H1n4OAr+Q==" saltValue="gWtOhpW1m4i48gDtm0WKtQ==" spinCount="100000" sheet="1" objects="1" scenarios="1"/>
  <mergeCells count="29">
    <mergeCell ref="G14:G15"/>
    <mergeCell ref="G13:J13"/>
    <mergeCell ref="B13:E13"/>
    <mergeCell ref="C8:D8"/>
    <mergeCell ref="C10:D10"/>
    <mergeCell ref="C11:D11"/>
    <mergeCell ref="E8:I8"/>
    <mergeCell ref="E10:I10"/>
    <mergeCell ref="B6:J6"/>
    <mergeCell ref="D23:G23"/>
    <mergeCell ref="B24:C24"/>
    <mergeCell ref="D24:J24"/>
    <mergeCell ref="B26:J26"/>
    <mergeCell ref="D14:E15"/>
    <mergeCell ref="B14:C15"/>
    <mergeCell ref="B16:C16"/>
    <mergeCell ref="B21:H22"/>
    <mergeCell ref="I21:J22"/>
    <mergeCell ref="B23:C23"/>
    <mergeCell ref="I23:J23"/>
    <mergeCell ref="E11:I11"/>
    <mergeCell ref="H14:H15"/>
    <mergeCell ref="I14:I15"/>
    <mergeCell ref="J14:J15"/>
    <mergeCell ref="B17:C17"/>
    <mergeCell ref="B18:C18"/>
    <mergeCell ref="D16:E16"/>
    <mergeCell ref="D17:E17"/>
    <mergeCell ref="D18:E18"/>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073" r:id="rId4" name="CheckBox1">
          <controlPr defaultSize="0" autoLine="0" r:id="rId5">
            <anchor moveWithCells="1">
              <from>
                <xdr:col>8</xdr:col>
                <xdr:colOff>209550</xdr:colOff>
                <xdr:row>20</xdr:row>
                <xdr:rowOff>133350</xdr:rowOff>
              </from>
              <to>
                <xdr:col>9</xdr:col>
                <xdr:colOff>482600</xdr:colOff>
                <xdr:row>21</xdr:row>
                <xdr:rowOff>196850</xdr:rowOff>
              </to>
            </anchor>
          </controlPr>
        </control>
      </mc:Choice>
      <mc:Fallback>
        <control shapeId="3073" r:id="rId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Stretched Offer Calculator</vt:lpstr>
      <vt:lpstr>Stretched Offer</vt:lpstr>
      <vt:lpstr>Instructions!Print_Area</vt:lpstr>
      <vt:lpstr>'Stretched Offer'!Print_Area</vt:lpstr>
      <vt:lpstr>'Stretched Offer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Venus - EYCC FEEE Officer</dc:creator>
  <cp:lastModifiedBy>Katie Venus - EYCC FEEE Officer</cp:lastModifiedBy>
  <cp:lastPrinted>2024-02-14T15:52:17Z</cp:lastPrinted>
  <dcterms:created xsi:type="dcterms:W3CDTF">2023-04-20T10:14:41Z</dcterms:created>
  <dcterms:modified xsi:type="dcterms:W3CDTF">2026-02-05T16:12:58Z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2023-04-20T10:14:41Z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e5d1ba4c-7e7f-4548-9198-7318deef7e4c</vt:lpwstr>
  </property>
  <property fmtid="{D5CDD505-2E9C-101B-9397-08002B2CF9AE}" pid="8" name="MSIP_Label_39d8be9e-c8d9-4b9c-bd40-2c27cc7ea2e6_ContentBits">
    <vt:lpwstr>0</vt:lpwstr>
  </property>
</Properties>
</file>